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чальное 1кв." sheetId="1" r:id="rId1"/>
    <sheet name="старшее 1кв." sheetId="2" r:id="rId2"/>
  </sheets>
  <definedNames/>
  <calcPr fullCalcOnLoad="1" refMode="R1C1"/>
</workbook>
</file>

<file path=xl/sharedStrings.xml><?xml version="1.0" encoding="utf-8"?>
<sst xmlns="http://schemas.openxmlformats.org/spreadsheetml/2006/main" count="78" uniqueCount="52">
  <si>
    <t>Остаток средств на начало отчетного года</t>
  </si>
  <si>
    <t>Добровольные пожертвования</t>
  </si>
  <si>
    <t>Использование средств</t>
  </si>
  <si>
    <t>1. Дополнтельная образовательная деятельность</t>
  </si>
  <si>
    <t>2. Здоровье</t>
  </si>
  <si>
    <t>3. Социальная поддержка</t>
  </si>
  <si>
    <t>материальная помощь</t>
  </si>
  <si>
    <t>4. "Наши дети"</t>
  </si>
  <si>
    <t>5. Центр информационных ресурсов</t>
  </si>
  <si>
    <t>6. Школьная столовая</t>
  </si>
  <si>
    <t>7. Учебный кабинет</t>
  </si>
  <si>
    <t>8. Культурно-творческий центр</t>
  </si>
  <si>
    <t>9. Безопасная школа</t>
  </si>
  <si>
    <t>10. Школьный двор</t>
  </si>
  <si>
    <t>11. Школьный автобус</t>
  </si>
  <si>
    <t>12. Материально-техническое оснащение</t>
  </si>
  <si>
    <t>санитарно-гигиеническое оснащение лицея</t>
  </si>
  <si>
    <t>канцелярские принадлежности</t>
  </si>
  <si>
    <t>материалы и предметы для текущих хоз.нужд</t>
  </si>
  <si>
    <t>расходы на обслуживание орг.техники</t>
  </si>
  <si>
    <t>13. Расходы на содержание аппарата, в т.ч.</t>
  </si>
  <si>
    <t>расходы, связанные с оплатой труда  (включая начисления)</t>
  </si>
  <si>
    <t>14. Услуги</t>
  </si>
  <si>
    <t>банковские</t>
  </si>
  <si>
    <t>Всего использовано средств:</t>
  </si>
  <si>
    <t>Старшее звено</t>
  </si>
  <si>
    <t>Начальное звено</t>
  </si>
  <si>
    <t>Поступление средств</t>
  </si>
  <si>
    <t>Остаток средств на начало отчетного периода</t>
  </si>
  <si>
    <t>текущий ремонт здания</t>
  </si>
  <si>
    <t>договора (включая начисления)</t>
  </si>
  <si>
    <t>питьевая вода</t>
  </si>
  <si>
    <t>техническое обслуживание оборудования, средства для обработки инвентаря,посуда</t>
  </si>
  <si>
    <t>медицинское освидетельствование водителя</t>
  </si>
  <si>
    <t>15. Прочие</t>
  </si>
  <si>
    <t>расходы на обслуживание орг.техники и мультимедиа</t>
  </si>
  <si>
    <t>техническое обслуживание оборудования, средства для обработки инвентаря, приобретение посуды</t>
  </si>
  <si>
    <t>доборный материал для вычислительной и т.д. техники</t>
  </si>
  <si>
    <t>договоры (включая начисления)</t>
  </si>
  <si>
    <t>Отчет НФ дополнительных мер поддержки НМОУ "Лицей №111"-"Содружество" о целевом использовании полученных средств за 1квартал 2023 г.</t>
  </si>
  <si>
    <t>стенд, каб.18,29</t>
  </si>
  <si>
    <t>музей им.И.П.Бардина</t>
  </si>
  <si>
    <t>краеведческий музей,выставка "Внутри человека"</t>
  </si>
  <si>
    <t>награждение, конкурс "Эко-тред"</t>
  </si>
  <si>
    <t>Отчет НФ дополнительных мер поддержки НМОУ "Лицей №111"-"Содружество" о целевом использовании полученных средств за 1 квартал 2023 г.</t>
  </si>
  <si>
    <t>подметальная машина</t>
  </si>
  <si>
    <t>стул ученический, каб.208, музей</t>
  </si>
  <si>
    <t>проектор, каб.207а, 309</t>
  </si>
  <si>
    <t>проектор,каб.12</t>
  </si>
  <si>
    <t>Остаток средств на конец 1 квартала 2023г.:</t>
  </si>
  <si>
    <t>Остаток средств на конец 1квартала 2023г.:</t>
  </si>
  <si>
    <t>Авиа билет Новокузнецк-Санкт-Петербург-Новокузнецк,Репало Н.А., Бондаренко С.А. (семинар "Приемы изучения драматических произведений в школе,приуроченном к 200-летнему юбилею А.Н.Островского")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</si>
</sst>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3" fontId="3" fillId="33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3" fontId="0" fillId="0" borderId="13" xfId="0" applyNumberForma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3" fontId="0" fillId="0" borderId="13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zoomScalePageLayoutView="0" workbookViewId="0" topLeftCell="A3">
      <selection activeCell="M25" sqref="M25"/>
    </sheetView>
  </sheetViews>
  <sheetFormatPr defaultColWidth="9.140625" defaultRowHeight="12.75"/>
  <cols>
    <col min="5" max="5" width="27.28125" style="0" customWidth="1"/>
    <col min="7" max="7" width="10.8515625" style="0" customWidth="1"/>
  </cols>
  <sheetData>
    <row r="1" ht="2.25" customHeight="1" hidden="1"/>
    <row r="2" ht="12.75" customHeight="1" hidden="1"/>
    <row r="3" spans="1:7" ht="8.25" customHeight="1">
      <c r="A3" s="23" t="s">
        <v>39</v>
      </c>
      <c r="B3" s="23"/>
      <c r="C3" s="23"/>
      <c r="D3" s="23"/>
      <c r="E3" s="23"/>
      <c r="F3" s="23"/>
      <c r="G3" s="23"/>
    </row>
    <row r="4" spans="1:7" ht="12.75">
      <c r="A4" s="23"/>
      <c r="B4" s="23"/>
      <c r="C4" s="23"/>
      <c r="D4" s="23"/>
      <c r="E4" s="23"/>
      <c r="F4" s="23"/>
      <c r="G4" s="23"/>
    </row>
    <row r="5" spans="1:7" ht="12.75">
      <c r="A5" s="23"/>
      <c r="B5" s="23"/>
      <c r="C5" s="23"/>
      <c r="D5" s="23"/>
      <c r="E5" s="23"/>
      <c r="F5" s="23"/>
      <c r="G5" s="23"/>
    </row>
    <row r="6" spans="1:7" ht="18" customHeight="1">
      <c r="A6" s="23"/>
      <c r="B6" s="23"/>
      <c r="C6" s="23"/>
      <c r="D6" s="23"/>
      <c r="E6" s="23"/>
      <c r="F6" s="23"/>
      <c r="G6" s="23"/>
    </row>
    <row r="7" spans="1:2" s="3" customFormat="1" ht="12.75" customHeight="1">
      <c r="A7" s="2" t="s">
        <v>26</v>
      </c>
      <c r="B7" s="1"/>
    </row>
    <row r="8" spans="1:7" s="3" customFormat="1" ht="12.75">
      <c r="A8" s="24" t="s">
        <v>0</v>
      </c>
      <c r="B8" s="24"/>
      <c r="C8" s="24"/>
      <c r="D8" s="24"/>
      <c r="E8" s="24"/>
      <c r="F8" s="10">
        <v>652116.13</v>
      </c>
      <c r="G8" s="10"/>
    </row>
    <row r="9" spans="1:7" s="3" customFormat="1" ht="12.75">
      <c r="A9" s="22" t="s">
        <v>27</v>
      </c>
      <c r="B9" s="22"/>
      <c r="C9" s="22"/>
      <c r="D9" s="22"/>
      <c r="E9" s="22"/>
      <c r="F9" s="11"/>
      <c r="G9" s="11"/>
    </row>
    <row r="10" spans="1:7" s="3" customFormat="1" ht="12.75">
      <c r="A10" s="24" t="s">
        <v>1</v>
      </c>
      <c r="B10" s="24"/>
      <c r="C10" s="24"/>
      <c r="D10" s="24"/>
      <c r="E10" s="24"/>
      <c r="F10" s="10">
        <v>1177605</v>
      </c>
      <c r="G10" s="10"/>
    </row>
    <row r="11" spans="1:7" s="3" customFormat="1" ht="12.75">
      <c r="A11" s="22" t="s">
        <v>2</v>
      </c>
      <c r="B11" s="22"/>
      <c r="C11" s="22"/>
      <c r="D11" s="22"/>
      <c r="E11" s="22"/>
      <c r="F11" s="11"/>
      <c r="G11" s="11"/>
    </row>
    <row r="12" spans="1:7" s="3" customFormat="1" ht="12.75">
      <c r="A12" s="4" t="s">
        <v>3</v>
      </c>
      <c r="B12" s="5"/>
      <c r="C12" s="5"/>
      <c r="D12" s="5"/>
      <c r="E12" s="6"/>
      <c r="F12" s="10">
        <v>0</v>
      </c>
      <c r="G12" s="10"/>
    </row>
    <row r="13" spans="1:7" s="3" customFormat="1" ht="12.75">
      <c r="A13" s="4" t="s">
        <v>4</v>
      </c>
      <c r="B13" s="5"/>
      <c r="C13" s="5"/>
      <c r="D13" s="5"/>
      <c r="E13" s="6"/>
      <c r="F13" s="10">
        <f>F14</f>
        <v>24280</v>
      </c>
      <c r="G13" s="10"/>
    </row>
    <row r="14" spans="1:7" s="3" customFormat="1" ht="12.75">
      <c r="A14" s="19" t="s">
        <v>31</v>
      </c>
      <c r="B14" s="20"/>
      <c r="C14" s="20"/>
      <c r="D14" s="20"/>
      <c r="E14" s="21"/>
      <c r="F14" s="11">
        <v>24280</v>
      </c>
      <c r="G14" s="11"/>
    </row>
    <row r="15" spans="1:7" s="3" customFormat="1" ht="12.75">
      <c r="A15" s="4" t="s">
        <v>5</v>
      </c>
      <c r="B15" s="5"/>
      <c r="C15" s="5"/>
      <c r="D15" s="5"/>
      <c r="E15" s="6"/>
      <c r="F15" s="10">
        <f>F16</f>
        <v>256700</v>
      </c>
      <c r="G15" s="10"/>
    </row>
    <row r="16" spans="1:7" s="3" customFormat="1" ht="12.75">
      <c r="A16" s="19" t="s">
        <v>6</v>
      </c>
      <c r="B16" s="20"/>
      <c r="C16" s="20"/>
      <c r="D16" s="20"/>
      <c r="E16" s="21"/>
      <c r="F16" s="11">
        <v>256700</v>
      </c>
      <c r="G16" s="11"/>
    </row>
    <row r="17" spans="1:7" s="3" customFormat="1" ht="12.75">
      <c r="A17" s="4" t="s">
        <v>7</v>
      </c>
      <c r="B17" s="5"/>
      <c r="C17" s="5"/>
      <c r="D17" s="5"/>
      <c r="E17" s="6"/>
      <c r="F17" s="10">
        <f>F18</f>
        <v>371.8</v>
      </c>
      <c r="G17" s="10"/>
    </row>
    <row r="18" spans="1:7" s="3" customFormat="1" ht="12.75">
      <c r="A18" s="25" t="s">
        <v>43</v>
      </c>
      <c r="B18" s="26"/>
      <c r="C18" s="26"/>
      <c r="D18" s="26"/>
      <c r="E18" s="27"/>
      <c r="F18" s="16">
        <v>371.8</v>
      </c>
      <c r="G18" s="17"/>
    </row>
    <row r="19" spans="1:7" s="3" customFormat="1" ht="12.75">
      <c r="A19" s="4" t="s">
        <v>8</v>
      </c>
      <c r="B19" s="5"/>
      <c r="C19" s="5"/>
      <c r="D19" s="5"/>
      <c r="E19" s="6"/>
      <c r="F19" s="10">
        <v>0</v>
      </c>
      <c r="G19" s="10"/>
    </row>
    <row r="20" spans="1:7" s="3" customFormat="1" ht="12.75">
      <c r="A20" s="4" t="s">
        <v>9</v>
      </c>
      <c r="B20" s="5"/>
      <c r="C20" s="5"/>
      <c r="D20" s="5"/>
      <c r="E20" s="6"/>
      <c r="F20" s="10">
        <f>F21</f>
        <v>33608.23</v>
      </c>
      <c r="G20" s="10"/>
    </row>
    <row r="21" spans="1:7" s="3" customFormat="1" ht="24" customHeight="1">
      <c r="A21" s="7" t="s">
        <v>32</v>
      </c>
      <c r="B21" s="8"/>
      <c r="C21" s="8"/>
      <c r="D21" s="8"/>
      <c r="E21" s="9"/>
      <c r="F21" s="11">
        <f>12735.78+10372.45+10500</f>
        <v>33608.23</v>
      </c>
      <c r="G21" s="11"/>
    </row>
    <row r="22" spans="1:7" s="3" customFormat="1" ht="12.75">
      <c r="A22" s="4" t="s">
        <v>10</v>
      </c>
      <c r="B22" s="5"/>
      <c r="C22" s="5"/>
      <c r="D22" s="5"/>
      <c r="E22" s="6"/>
      <c r="F22" s="10">
        <f>F23+F24</f>
        <v>46688</v>
      </c>
      <c r="G22" s="10"/>
    </row>
    <row r="23" spans="1:7" s="3" customFormat="1" ht="12.75">
      <c r="A23" s="25" t="s">
        <v>40</v>
      </c>
      <c r="B23" s="26"/>
      <c r="C23" s="26"/>
      <c r="D23" s="26"/>
      <c r="E23" s="27"/>
      <c r="F23" s="16">
        <v>5188</v>
      </c>
      <c r="G23" s="17"/>
    </row>
    <row r="24" spans="1:7" s="3" customFormat="1" ht="12.75">
      <c r="A24" s="25" t="s">
        <v>48</v>
      </c>
      <c r="B24" s="26"/>
      <c r="C24" s="26"/>
      <c r="D24" s="26"/>
      <c r="E24" s="27"/>
      <c r="F24" s="16">
        <v>41500</v>
      </c>
      <c r="G24" s="17"/>
    </row>
    <row r="25" spans="1:7" s="3" customFormat="1" ht="12.75">
      <c r="A25" s="4" t="s">
        <v>11</v>
      </c>
      <c r="B25" s="5"/>
      <c r="C25" s="5"/>
      <c r="D25" s="5"/>
      <c r="E25" s="6"/>
      <c r="F25" s="10">
        <f>F26+F27</f>
        <v>99300</v>
      </c>
      <c r="G25" s="10"/>
    </row>
    <row r="26" spans="1:7" s="3" customFormat="1" ht="12.75">
      <c r="A26" s="25" t="s">
        <v>41</v>
      </c>
      <c r="B26" s="26"/>
      <c r="C26" s="26"/>
      <c r="D26" s="26"/>
      <c r="E26" s="27"/>
      <c r="F26" s="16">
        <v>6900</v>
      </c>
      <c r="G26" s="17"/>
    </row>
    <row r="27" spans="1:7" s="3" customFormat="1" ht="12.75">
      <c r="A27" s="25" t="s">
        <v>42</v>
      </c>
      <c r="B27" s="26"/>
      <c r="C27" s="26"/>
      <c r="D27" s="26"/>
      <c r="E27" s="27"/>
      <c r="F27" s="16">
        <v>92400</v>
      </c>
      <c r="G27" s="17"/>
    </row>
    <row r="28" spans="1:7" s="3" customFormat="1" ht="12.75">
      <c r="A28" s="4" t="s">
        <v>12</v>
      </c>
      <c r="B28" s="5"/>
      <c r="C28" s="5"/>
      <c r="D28" s="5"/>
      <c r="E28" s="6"/>
      <c r="F28" s="12">
        <v>0</v>
      </c>
      <c r="G28" s="13"/>
    </row>
    <row r="29" spans="1:7" s="3" customFormat="1" ht="12.75">
      <c r="A29" s="4" t="s">
        <v>13</v>
      </c>
      <c r="B29" s="5"/>
      <c r="C29" s="5"/>
      <c r="D29" s="5"/>
      <c r="E29" s="6"/>
      <c r="F29" s="12">
        <v>0</v>
      </c>
      <c r="G29" s="13"/>
    </row>
    <row r="30" spans="1:7" s="3" customFormat="1" ht="12.75">
      <c r="A30" s="4" t="s">
        <v>14</v>
      </c>
      <c r="B30" s="5"/>
      <c r="C30" s="5"/>
      <c r="D30" s="5"/>
      <c r="E30" s="6"/>
      <c r="F30" s="10">
        <f>F31</f>
        <v>1881</v>
      </c>
      <c r="G30" s="10"/>
    </row>
    <row r="31" spans="1:7" s="3" customFormat="1" ht="12.75">
      <c r="A31" s="18" t="s">
        <v>33</v>
      </c>
      <c r="B31" s="18"/>
      <c r="C31" s="18"/>
      <c r="D31" s="18"/>
      <c r="E31" s="18"/>
      <c r="F31" s="11">
        <v>1881</v>
      </c>
      <c r="G31" s="11"/>
    </row>
    <row r="32" spans="1:7" s="3" customFormat="1" ht="12.75">
      <c r="A32" s="4" t="s">
        <v>15</v>
      </c>
      <c r="B32" s="5"/>
      <c r="C32" s="5"/>
      <c r="D32" s="5"/>
      <c r="E32" s="6"/>
      <c r="F32" s="10">
        <f>F33+F34+F35+F36</f>
        <v>120572.66</v>
      </c>
      <c r="G32" s="10"/>
    </row>
    <row r="33" spans="1:7" s="3" customFormat="1" ht="12.75">
      <c r="A33" s="18" t="s">
        <v>16</v>
      </c>
      <c r="B33" s="18"/>
      <c r="C33" s="18"/>
      <c r="D33" s="18"/>
      <c r="E33" s="18"/>
      <c r="F33" s="11">
        <v>5483.24</v>
      </c>
      <c r="G33" s="11"/>
    </row>
    <row r="34" spans="1:7" s="3" customFormat="1" ht="12.75">
      <c r="A34" s="18" t="s">
        <v>17</v>
      </c>
      <c r="B34" s="18"/>
      <c r="C34" s="18"/>
      <c r="D34" s="18"/>
      <c r="E34" s="18"/>
      <c r="F34" s="11">
        <v>5804.8</v>
      </c>
      <c r="G34" s="11"/>
    </row>
    <row r="35" spans="1:7" s="3" customFormat="1" ht="12.75">
      <c r="A35" s="18" t="s">
        <v>18</v>
      </c>
      <c r="B35" s="18"/>
      <c r="C35" s="18"/>
      <c r="D35" s="18"/>
      <c r="E35" s="18"/>
      <c r="F35" s="11">
        <v>35419.62</v>
      </c>
      <c r="G35" s="11"/>
    </row>
    <row r="36" spans="1:7" s="3" customFormat="1" ht="12.75">
      <c r="A36" s="18" t="s">
        <v>35</v>
      </c>
      <c r="B36" s="18"/>
      <c r="C36" s="18"/>
      <c r="D36" s="18"/>
      <c r="E36" s="18"/>
      <c r="F36" s="11">
        <v>73865</v>
      </c>
      <c r="G36" s="11"/>
    </row>
    <row r="37" spans="1:7" s="3" customFormat="1" ht="12.75">
      <c r="A37" s="4" t="s">
        <v>20</v>
      </c>
      <c r="B37" s="5"/>
      <c r="C37" s="5"/>
      <c r="D37" s="5"/>
      <c r="E37" s="6"/>
      <c r="F37" s="10">
        <f>F38+F39</f>
        <v>199536.09</v>
      </c>
      <c r="G37" s="10"/>
    </row>
    <row r="38" spans="1:7" s="3" customFormat="1" ht="12.75">
      <c r="A38" s="7" t="s">
        <v>21</v>
      </c>
      <c r="B38" s="8"/>
      <c r="C38" s="8"/>
      <c r="D38" s="8"/>
      <c r="E38" s="9"/>
      <c r="F38" s="11">
        <f>55770+12269.4+2844.27+1617.33+111.54</f>
        <v>72612.54</v>
      </c>
      <c r="G38" s="11"/>
    </row>
    <row r="39" spans="1:7" s="3" customFormat="1" ht="12.75" customHeight="1">
      <c r="A39" s="7" t="s">
        <v>38</v>
      </c>
      <c r="B39" s="8"/>
      <c r="C39" s="8"/>
      <c r="D39" s="8"/>
      <c r="E39" s="9"/>
      <c r="F39" s="16">
        <f>97483.5+21446.37+4971.66+2827.05+194.97</f>
        <v>126923.55</v>
      </c>
      <c r="G39" s="17"/>
    </row>
    <row r="40" spans="1:7" s="3" customFormat="1" ht="12.75">
      <c r="A40" s="4" t="s">
        <v>22</v>
      </c>
      <c r="B40" s="14"/>
      <c r="C40" s="14"/>
      <c r="D40" s="14"/>
      <c r="E40" s="15"/>
      <c r="F40" s="10">
        <f>F41</f>
        <v>17992.55</v>
      </c>
      <c r="G40" s="10"/>
    </row>
    <row r="41" spans="1:7" s="3" customFormat="1" ht="12.75">
      <c r="A41" s="18" t="s">
        <v>23</v>
      </c>
      <c r="B41" s="18"/>
      <c r="C41" s="18"/>
      <c r="D41" s="18"/>
      <c r="E41" s="18"/>
      <c r="F41" s="11">
        <v>17992.55</v>
      </c>
      <c r="G41" s="11"/>
    </row>
    <row r="42" spans="1:7" s="3" customFormat="1" ht="12.75">
      <c r="A42" s="4" t="s">
        <v>34</v>
      </c>
      <c r="B42" s="5"/>
      <c r="C42" s="5"/>
      <c r="D42" s="5"/>
      <c r="E42" s="6"/>
      <c r="F42" s="10">
        <v>0</v>
      </c>
      <c r="G42" s="10"/>
    </row>
    <row r="43" spans="1:7" s="3" customFormat="1" ht="12.75">
      <c r="A43" s="4" t="s">
        <v>24</v>
      </c>
      <c r="B43" s="5"/>
      <c r="C43" s="5"/>
      <c r="D43" s="5"/>
      <c r="E43" s="6"/>
      <c r="F43" s="10">
        <f>F13+F15+F17+F20+F22+F25+F30+F32+F37+F40</f>
        <v>800930.33</v>
      </c>
      <c r="G43" s="10"/>
    </row>
    <row r="44" spans="1:7" s="3" customFormat="1" ht="12.75">
      <c r="A44" s="4" t="s">
        <v>49</v>
      </c>
      <c r="B44" s="5"/>
      <c r="C44" s="5"/>
      <c r="D44" s="5"/>
      <c r="E44" s="6"/>
      <c r="F44" s="10">
        <f>F8+F10+-F43</f>
        <v>1028790.7999999999</v>
      </c>
      <c r="G44" s="10"/>
    </row>
  </sheetData>
  <sheetProtection/>
  <mergeCells count="75">
    <mergeCell ref="A24:E24"/>
    <mergeCell ref="F24:G24"/>
    <mergeCell ref="F28:G28"/>
    <mergeCell ref="A36:E36"/>
    <mergeCell ref="A29:E29"/>
    <mergeCell ref="A31:E31"/>
    <mergeCell ref="A35:E35"/>
    <mergeCell ref="A33:E33"/>
    <mergeCell ref="F32:G32"/>
    <mergeCell ref="F33:G33"/>
    <mergeCell ref="A25:E25"/>
    <mergeCell ref="F25:G25"/>
    <mergeCell ref="A27:E27"/>
    <mergeCell ref="F27:G27"/>
    <mergeCell ref="A26:E26"/>
    <mergeCell ref="F26:G26"/>
    <mergeCell ref="A21:E21"/>
    <mergeCell ref="F21:G21"/>
    <mergeCell ref="A22:E22"/>
    <mergeCell ref="F22:G22"/>
    <mergeCell ref="A23:E23"/>
    <mergeCell ref="F23:G23"/>
    <mergeCell ref="A20:E20"/>
    <mergeCell ref="F20:G20"/>
    <mergeCell ref="A16:E16"/>
    <mergeCell ref="F16:G16"/>
    <mergeCell ref="A17:E17"/>
    <mergeCell ref="F17:G17"/>
    <mergeCell ref="A19:E19"/>
    <mergeCell ref="F19:G19"/>
    <mergeCell ref="A18:E18"/>
    <mergeCell ref="F18:G18"/>
    <mergeCell ref="A3:G6"/>
    <mergeCell ref="A8:E8"/>
    <mergeCell ref="F8:G8"/>
    <mergeCell ref="A9:E9"/>
    <mergeCell ref="F9:G9"/>
    <mergeCell ref="A10:E10"/>
    <mergeCell ref="F10:G10"/>
    <mergeCell ref="A14:E14"/>
    <mergeCell ref="F14:G14"/>
    <mergeCell ref="A15:E15"/>
    <mergeCell ref="F15:G15"/>
    <mergeCell ref="A11:E11"/>
    <mergeCell ref="F11:G11"/>
    <mergeCell ref="A12:E12"/>
    <mergeCell ref="F12:G12"/>
    <mergeCell ref="A13:E13"/>
    <mergeCell ref="F13:G13"/>
    <mergeCell ref="A41:E41"/>
    <mergeCell ref="F41:G41"/>
    <mergeCell ref="A44:E44"/>
    <mergeCell ref="F44:G44"/>
    <mergeCell ref="A42:E42"/>
    <mergeCell ref="F42:G42"/>
    <mergeCell ref="A43:E43"/>
    <mergeCell ref="F43:G43"/>
    <mergeCell ref="A40:E40"/>
    <mergeCell ref="F40:G40"/>
    <mergeCell ref="A39:E39"/>
    <mergeCell ref="F39:G39"/>
    <mergeCell ref="F36:G36"/>
    <mergeCell ref="A30:E30"/>
    <mergeCell ref="F30:G30"/>
    <mergeCell ref="F34:G34"/>
    <mergeCell ref="A34:E34"/>
    <mergeCell ref="F38:G38"/>
    <mergeCell ref="A28:E28"/>
    <mergeCell ref="A38:E38"/>
    <mergeCell ref="F37:G37"/>
    <mergeCell ref="A37:E37"/>
    <mergeCell ref="F35:G35"/>
    <mergeCell ref="F31:G31"/>
    <mergeCell ref="F29:G29"/>
    <mergeCell ref="A32:E32"/>
  </mergeCells>
  <printOptions/>
  <pageMargins left="0.7480314960629921" right="0.7480314960629921" top="0.7874015748031497" bottom="0.5905511811023623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6">
      <selection activeCell="O18" sqref="O18"/>
    </sheetView>
  </sheetViews>
  <sheetFormatPr defaultColWidth="9.140625" defaultRowHeight="12.75"/>
  <cols>
    <col min="5" max="5" width="24.57421875" style="0" customWidth="1"/>
    <col min="7" max="7" width="12.7109375" style="0" customWidth="1"/>
  </cols>
  <sheetData>
    <row r="1" spans="1:7" ht="12.75" customHeight="1">
      <c r="A1" s="23" t="s">
        <v>44</v>
      </c>
      <c r="B1" s="23"/>
      <c r="C1" s="23"/>
      <c r="D1" s="23"/>
      <c r="E1" s="23"/>
      <c r="F1" s="23"/>
      <c r="G1" s="23"/>
    </row>
    <row r="2" spans="1:7" ht="12.75" customHeight="1">
      <c r="A2" s="23"/>
      <c r="B2" s="23"/>
      <c r="C2" s="23"/>
      <c r="D2" s="23"/>
      <c r="E2" s="23"/>
      <c r="F2" s="23"/>
      <c r="G2" s="23"/>
    </row>
    <row r="3" spans="1:7" ht="15" customHeight="1">
      <c r="A3" s="23"/>
      <c r="B3" s="23"/>
      <c r="C3" s="23"/>
      <c r="D3" s="23"/>
      <c r="E3" s="23"/>
      <c r="F3" s="23"/>
      <c r="G3" s="23"/>
    </row>
    <row r="4" spans="1:7" ht="10.5" customHeight="1">
      <c r="A4" s="23"/>
      <c r="B4" s="23"/>
      <c r="C4" s="23"/>
      <c r="D4" s="23"/>
      <c r="E4" s="23"/>
      <c r="F4" s="23"/>
      <c r="G4" s="23"/>
    </row>
    <row r="5" ht="12" customHeight="1">
      <c r="A5" s="1" t="s">
        <v>25</v>
      </c>
    </row>
    <row r="6" spans="1:7" ht="12.75">
      <c r="A6" s="24" t="s">
        <v>28</v>
      </c>
      <c r="B6" s="24"/>
      <c r="C6" s="24"/>
      <c r="D6" s="24"/>
      <c r="E6" s="24"/>
      <c r="F6" s="10">
        <v>256840</v>
      </c>
      <c r="G6" s="10"/>
    </row>
    <row r="7" spans="1:7" ht="12.75">
      <c r="A7" s="22" t="s">
        <v>27</v>
      </c>
      <c r="B7" s="22"/>
      <c r="C7" s="22"/>
      <c r="D7" s="22"/>
      <c r="E7" s="22"/>
      <c r="F7" s="43"/>
      <c r="G7" s="43"/>
    </row>
    <row r="8" spans="1:7" ht="12.75">
      <c r="A8" s="44" t="s">
        <v>1</v>
      </c>
      <c r="B8" s="44"/>
      <c r="C8" s="44"/>
      <c r="D8" s="44"/>
      <c r="E8" s="44"/>
      <c r="F8" s="10">
        <v>845700</v>
      </c>
      <c r="G8" s="10"/>
    </row>
    <row r="9" spans="1:7" ht="12.75">
      <c r="A9" s="22" t="s">
        <v>2</v>
      </c>
      <c r="B9" s="22"/>
      <c r="C9" s="22"/>
      <c r="D9" s="22"/>
      <c r="E9" s="22"/>
      <c r="F9" s="43"/>
      <c r="G9" s="43"/>
    </row>
    <row r="10" spans="1:7" ht="12.75">
      <c r="A10" s="4" t="s">
        <v>3</v>
      </c>
      <c r="B10" s="5"/>
      <c r="C10" s="5"/>
      <c r="D10" s="5"/>
      <c r="E10" s="6"/>
      <c r="F10" s="10">
        <f>F11</f>
        <v>29298</v>
      </c>
      <c r="G10" s="10"/>
    </row>
    <row r="11" spans="1:7" ht="51.75" customHeight="1">
      <c r="A11" s="29" t="s">
        <v>51</v>
      </c>
      <c r="B11" s="30"/>
      <c r="C11" s="30"/>
      <c r="D11" s="30"/>
      <c r="E11" s="31"/>
      <c r="F11" s="16">
        <v>29298</v>
      </c>
      <c r="G11" s="17"/>
    </row>
    <row r="12" spans="1:7" ht="12.75">
      <c r="A12" s="4" t="s">
        <v>4</v>
      </c>
      <c r="B12" s="5"/>
      <c r="C12" s="5"/>
      <c r="D12" s="5"/>
      <c r="E12" s="6"/>
      <c r="F12" s="10">
        <f>F13</f>
        <v>49620</v>
      </c>
      <c r="G12" s="10"/>
    </row>
    <row r="13" spans="1:7" ht="12.75">
      <c r="A13" s="36" t="s">
        <v>31</v>
      </c>
      <c r="B13" s="32"/>
      <c r="C13" s="32"/>
      <c r="D13" s="32"/>
      <c r="E13" s="33"/>
      <c r="F13" s="40">
        <v>49620</v>
      </c>
      <c r="G13" s="40"/>
    </row>
    <row r="14" spans="1:7" ht="12.75">
      <c r="A14" s="4" t="s">
        <v>5</v>
      </c>
      <c r="B14" s="5"/>
      <c r="C14" s="5"/>
      <c r="D14" s="5"/>
      <c r="E14" s="6"/>
      <c r="F14" s="10">
        <f>F15</f>
        <v>232450</v>
      </c>
      <c r="G14" s="10"/>
    </row>
    <row r="15" spans="1:7" ht="12.75">
      <c r="A15" s="36" t="s">
        <v>6</v>
      </c>
      <c r="B15" s="32"/>
      <c r="C15" s="32"/>
      <c r="D15" s="32"/>
      <c r="E15" s="33"/>
      <c r="F15" s="40">
        <v>232450</v>
      </c>
      <c r="G15" s="40"/>
    </row>
    <row r="16" spans="1:7" ht="12.75">
      <c r="A16" s="4" t="s">
        <v>7</v>
      </c>
      <c r="B16" s="5"/>
      <c r="C16" s="5"/>
      <c r="D16" s="5"/>
      <c r="E16" s="6"/>
      <c r="F16" s="10">
        <v>0</v>
      </c>
      <c r="G16" s="10"/>
    </row>
    <row r="17" spans="1:7" ht="12.75">
      <c r="A17" s="4" t="s">
        <v>8</v>
      </c>
      <c r="B17" s="5"/>
      <c r="C17" s="5"/>
      <c r="D17" s="5"/>
      <c r="E17" s="6"/>
      <c r="F17" s="10">
        <v>0</v>
      </c>
      <c r="G17" s="10"/>
    </row>
    <row r="18" spans="1:7" ht="12.75">
      <c r="A18" s="4" t="s">
        <v>9</v>
      </c>
      <c r="B18" s="5"/>
      <c r="C18" s="5"/>
      <c r="D18" s="5"/>
      <c r="E18" s="6"/>
      <c r="F18" s="10">
        <f>F19</f>
        <v>11533.52</v>
      </c>
      <c r="G18" s="10"/>
    </row>
    <row r="19" spans="1:7" ht="25.5" customHeight="1">
      <c r="A19" s="37" t="s">
        <v>36</v>
      </c>
      <c r="B19" s="38"/>
      <c r="C19" s="38"/>
      <c r="D19" s="38"/>
      <c r="E19" s="39"/>
      <c r="F19" s="40">
        <f>995+10538.52</f>
        <v>11533.52</v>
      </c>
      <c r="G19" s="40"/>
    </row>
    <row r="20" spans="1:7" ht="12.75">
      <c r="A20" s="4" t="s">
        <v>10</v>
      </c>
      <c r="B20" s="5"/>
      <c r="C20" s="5"/>
      <c r="D20" s="5"/>
      <c r="E20" s="6"/>
      <c r="F20" s="10">
        <f>F21+F22+F23</f>
        <v>212830</v>
      </c>
      <c r="G20" s="10"/>
    </row>
    <row r="21" spans="1:7" ht="12.75">
      <c r="A21" s="25" t="s">
        <v>46</v>
      </c>
      <c r="B21" s="26"/>
      <c r="C21" s="26"/>
      <c r="D21" s="26"/>
      <c r="E21" s="27"/>
      <c r="F21" s="16">
        <f>64000+53250</f>
        <v>117250</v>
      </c>
      <c r="G21" s="17"/>
    </row>
    <row r="22" spans="1:7" ht="12.75">
      <c r="A22" s="25" t="s">
        <v>47</v>
      </c>
      <c r="B22" s="26"/>
      <c r="C22" s="26"/>
      <c r="D22" s="26"/>
      <c r="E22" s="27"/>
      <c r="F22" s="16">
        <v>89400</v>
      </c>
      <c r="G22" s="17"/>
    </row>
    <row r="23" spans="1:7" ht="12.75">
      <c r="A23" s="18" t="s">
        <v>37</v>
      </c>
      <c r="B23" s="28"/>
      <c r="C23" s="28"/>
      <c r="D23" s="28"/>
      <c r="E23" s="28"/>
      <c r="F23" s="40">
        <v>6180</v>
      </c>
      <c r="G23" s="40"/>
    </row>
    <row r="24" spans="1:7" ht="12.75">
      <c r="A24" s="4" t="s">
        <v>11</v>
      </c>
      <c r="B24" s="5"/>
      <c r="C24" s="5"/>
      <c r="D24" s="5"/>
      <c r="E24" s="6"/>
      <c r="F24" s="10">
        <v>0</v>
      </c>
      <c r="G24" s="10"/>
    </row>
    <row r="25" spans="1:7" ht="12.75">
      <c r="A25" s="4" t="s">
        <v>12</v>
      </c>
      <c r="B25" s="5"/>
      <c r="C25" s="5"/>
      <c r="D25" s="5"/>
      <c r="E25" s="6"/>
      <c r="F25" s="10">
        <v>0</v>
      </c>
      <c r="G25" s="10"/>
    </row>
    <row r="26" spans="1:7" ht="12.75">
      <c r="A26" s="4" t="s">
        <v>13</v>
      </c>
      <c r="B26" s="5"/>
      <c r="C26" s="5"/>
      <c r="D26" s="5"/>
      <c r="E26" s="6"/>
      <c r="F26" s="12">
        <f>F27</f>
        <v>30387</v>
      </c>
      <c r="G26" s="13"/>
    </row>
    <row r="27" spans="1:7" ht="12.75">
      <c r="A27" s="25" t="s">
        <v>45</v>
      </c>
      <c r="B27" s="26"/>
      <c r="C27" s="26"/>
      <c r="D27" s="26"/>
      <c r="E27" s="27"/>
      <c r="F27" s="16">
        <v>30387</v>
      </c>
      <c r="G27" s="17"/>
    </row>
    <row r="28" spans="1:7" ht="12.75">
      <c r="A28" s="4" t="s">
        <v>14</v>
      </c>
      <c r="B28" s="5"/>
      <c r="C28" s="5"/>
      <c r="D28" s="5"/>
      <c r="E28" s="6"/>
      <c r="F28" s="10">
        <v>0</v>
      </c>
      <c r="G28" s="10"/>
    </row>
    <row r="29" spans="1:7" ht="12.75">
      <c r="A29" s="4" t="s">
        <v>15</v>
      </c>
      <c r="B29" s="5"/>
      <c r="C29" s="5"/>
      <c r="D29" s="5"/>
      <c r="E29" s="6"/>
      <c r="F29" s="10">
        <f>F30+F31+F32+F33+F34</f>
        <v>146485.47</v>
      </c>
      <c r="G29" s="10"/>
    </row>
    <row r="30" spans="1:7" ht="12.75">
      <c r="A30" s="28" t="s">
        <v>16</v>
      </c>
      <c r="B30" s="28"/>
      <c r="C30" s="28"/>
      <c r="D30" s="28"/>
      <c r="E30" s="28"/>
      <c r="F30" s="40">
        <v>5417.11</v>
      </c>
      <c r="G30" s="40"/>
    </row>
    <row r="31" spans="1:7" ht="12.75">
      <c r="A31" s="28" t="s">
        <v>17</v>
      </c>
      <c r="B31" s="28"/>
      <c r="C31" s="28"/>
      <c r="D31" s="28"/>
      <c r="E31" s="28"/>
      <c r="F31" s="40">
        <v>26747.4</v>
      </c>
      <c r="G31" s="40"/>
    </row>
    <row r="32" spans="1:7" ht="12.75">
      <c r="A32" s="28" t="s">
        <v>18</v>
      </c>
      <c r="B32" s="28"/>
      <c r="C32" s="28"/>
      <c r="D32" s="28"/>
      <c r="E32" s="28"/>
      <c r="F32" s="40">
        <v>27564.96</v>
      </c>
      <c r="G32" s="40"/>
    </row>
    <row r="33" spans="1:7" ht="12.75">
      <c r="A33" s="28" t="s">
        <v>19</v>
      </c>
      <c r="B33" s="28"/>
      <c r="C33" s="28"/>
      <c r="D33" s="28"/>
      <c r="E33" s="28"/>
      <c r="F33" s="40">
        <v>64756</v>
      </c>
      <c r="G33" s="40"/>
    </row>
    <row r="34" spans="1:7" ht="12.75">
      <c r="A34" s="19" t="s">
        <v>29</v>
      </c>
      <c r="B34" s="32"/>
      <c r="C34" s="32"/>
      <c r="D34" s="32"/>
      <c r="E34" s="33"/>
      <c r="F34" s="34">
        <v>22000</v>
      </c>
      <c r="G34" s="35"/>
    </row>
    <row r="35" spans="1:7" ht="12.75">
      <c r="A35" s="4" t="s">
        <v>20</v>
      </c>
      <c r="B35" s="5"/>
      <c r="C35" s="5"/>
      <c r="D35" s="5"/>
      <c r="E35" s="6"/>
      <c r="F35" s="10">
        <f>F36+F37</f>
        <v>117060.84</v>
      </c>
      <c r="G35" s="10"/>
    </row>
    <row r="36" spans="1:7" ht="12.75" customHeight="1">
      <c r="A36" s="37" t="s">
        <v>21</v>
      </c>
      <c r="B36" s="38"/>
      <c r="C36" s="38"/>
      <c r="D36" s="38"/>
      <c r="E36" s="39"/>
      <c r="F36" s="40">
        <f>55770+12269.4+2844.27+1617.33+111.54</f>
        <v>72612.54</v>
      </c>
      <c r="G36" s="40"/>
    </row>
    <row r="37" spans="1:7" ht="12.75" customHeight="1">
      <c r="A37" s="37" t="s">
        <v>30</v>
      </c>
      <c r="B37" s="38"/>
      <c r="C37" s="38"/>
      <c r="D37" s="38"/>
      <c r="E37" s="39"/>
      <c r="F37" s="34">
        <f>34138.5+10309.8</f>
        <v>44448.3</v>
      </c>
      <c r="G37" s="35"/>
    </row>
    <row r="38" spans="1:7" ht="12.75">
      <c r="A38" s="4" t="s">
        <v>22</v>
      </c>
      <c r="B38" s="41"/>
      <c r="C38" s="41"/>
      <c r="D38" s="41"/>
      <c r="E38" s="42"/>
      <c r="F38" s="10">
        <f>F39</f>
        <v>16514.2</v>
      </c>
      <c r="G38" s="10"/>
    </row>
    <row r="39" spans="1:7" ht="12.75">
      <c r="A39" s="28" t="s">
        <v>23</v>
      </c>
      <c r="B39" s="28"/>
      <c r="C39" s="28"/>
      <c r="D39" s="28"/>
      <c r="E39" s="28"/>
      <c r="F39" s="40">
        <v>16514.2</v>
      </c>
      <c r="G39" s="40"/>
    </row>
    <row r="40" spans="1:7" ht="12.75">
      <c r="A40" s="4" t="s">
        <v>34</v>
      </c>
      <c r="B40" s="5"/>
      <c r="C40" s="5"/>
      <c r="D40" s="5"/>
      <c r="E40" s="6"/>
      <c r="F40" s="10">
        <v>0</v>
      </c>
      <c r="G40" s="10"/>
    </row>
    <row r="41" spans="1:7" ht="12.75">
      <c r="A41" s="4" t="s">
        <v>24</v>
      </c>
      <c r="B41" s="5"/>
      <c r="C41" s="5"/>
      <c r="D41" s="5"/>
      <c r="E41" s="6"/>
      <c r="F41" s="10">
        <f>F10+F12+F14+F18+F20+F26+F29+F35+F38</f>
        <v>846179.0299999999</v>
      </c>
      <c r="G41" s="10"/>
    </row>
    <row r="42" spans="1:7" ht="12.75">
      <c r="A42" s="4" t="s">
        <v>50</v>
      </c>
      <c r="B42" s="5"/>
      <c r="C42" s="5"/>
      <c r="D42" s="5"/>
      <c r="E42" s="6"/>
      <c r="F42" s="10">
        <f>F6+F8-F41</f>
        <v>256360.9700000001</v>
      </c>
      <c r="G42" s="10"/>
    </row>
  </sheetData>
  <sheetProtection/>
  <mergeCells count="75">
    <mergeCell ref="A11:E11"/>
    <mergeCell ref="F11:G11"/>
    <mergeCell ref="A22:E22"/>
    <mergeCell ref="F22:G22"/>
    <mergeCell ref="A33:E33"/>
    <mergeCell ref="F33:G33"/>
    <mergeCell ref="A32:E32"/>
    <mergeCell ref="F32:G32"/>
    <mergeCell ref="A24:E24"/>
    <mergeCell ref="F24:G24"/>
    <mergeCell ref="A35:E35"/>
    <mergeCell ref="F35:G35"/>
    <mergeCell ref="A38:E38"/>
    <mergeCell ref="A39:E39"/>
    <mergeCell ref="F39:G39"/>
    <mergeCell ref="A36:E36"/>
    <mergeCell ref="F36:G36"/>
    <mergeCell ref="F37:G37"/>
    <mergeCell ref="F38:G38"/>
    <mergeCell ref="A37:E37"/>
    <mergeCell ref="A31:E31"/>
    <mergeCell ref="F31:G31"/>
    <mergeCell ref="A27:E27"/>
    <mergeCell ref="F27:G27"/>
    <mergeCell ref="A42:E42"/>
    <mergeCell ref="F42:G42"/>
    <mergeCell ref="A40:E40"/>
    <mergeCell ref="F40:G40"/>
    <mergeCell ref="A41:E41"/>
    <mergeCell ref="F41:G41"/>
    <mergeCell ref="F29:G29"/>
    <mergeCell ref="F26:G26"/>
    <mergeCell ref="A28:E28"/>
    <mergeCell ref="F23:G23"/>
    <mergeCell ref="A26:E26"/>
    <mergeCell ref="A30:E30"/>
    <mergeCell ref="F30:G30"/>
    <mergeCell ref="F10:G10"/>
    <mergeCell ref="F28:G28"/>
    <mergeCell ref="F17:G17"/>
    <mergeCell ref="A17:E17"/>
    <mergeCell ref="A18:E18"/>
    <mergeCell ref="A21:E21"/>
    <mergeCell ref="F21:G21"/>
    <mergeCell ref="A25:E25"/>
    <mergeCell ref="F25:G25"/>
    <mergeCell ref="A23:E23"/>
    <mergeCell ref="A1:G4"/>
    <mergeCell ref="F6:G6"/>
    <mergeCell ref="F7:G7"/>
    <mergeCell ref="F8:G8"/>
    <mergeCell ref="A9:E9"/>
    <mergeCell ref="A10:E10"/>
    <mergeCell ref="A6:E6"/>
    <mergeCell ref="A7:E7"/>
    <mergeCell ref="A8:E8"/>
    <mergeCell ref="F9:G9"/>
    <mergeCell ref="A15:E15"/>
    <mergeCell ref="A12:E12"/>
    <mergeCell ref="F14:G14"/>
    <mergeCell ref="A13:E13"/>
    <mergeCell ref="A14:E14"/>
    <mergeCell ref="F13:G13"/>
    <mergeCell ref="F15:G15"/>
    <mergeCell ref="F12:G12"/>
    <mergeCell ref="A34:E34"/>
    <mergeCell ref="F34:G34"/>
    <mergeCell ref="F16:G16"/>
    <mergeCell ref="A19:E19"/>
    <mergeCell ref="A16:E16"/>
    <mergeCell ref="F19:G19"/>
    <mergeCell ref="F18:G18"/>
    <mergeCell ref="F20:G20"/>
    <mergeCell ref="A20:E20"/>
    <mergeCell ref="A29:E29"/>
  </mergeCells>
  <printOptions/>
  <pageMargins left="0.7480314960629921" right="0.31496062992125984" top="0.7480314960629921" bottom="0.7874015748031497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Колмакова Оксана Александровна</cp:lastModifiedBy>
  <cp:lastPrinted>2023-04-17T06:28:13Z</cp:lastPrinted>
  <dcterms:created xsi:type="dcterms:W3CDTF">1996-10-08T23:32:33Z</dcterms:created>
  <dcterms:modified xsi:type="dcterms:W3CDTF">2023-04-27T05:34:04Z</dcterms:modified>
  <cp:category/>
  <cp:version/>
  <cp:contentType/>
  <cp:contentStatus/>
</cp:coreProperties>
</file>